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HeroineCrisisTRPG Advanced用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<sst xmlns="http://schemas.openxmlformats.org/spreadsheetml/2006/main" count="34" uniqueCount="31">
  <si>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モンスター名</t>
  </si>
  <si>
    <t>階級</t>
  </si>
  <si>
    <t>メイン属性</t>
  </si>
  <si>
    <t>サブ属性</t>
  </si>
  <si>
    <t>能力値</t>
  </si>
  <si>
    <t>【体力】</t>
  </si>
  <si>
    <t>【運動力】</t>
  </si>
  <si>
    <t>【知力】</t>
  </si>
  <si>
    <t>【魔力】</t>
  </si>
  <si>
    <t>副能力値</t>
  </si>
  <si>
    <t>基本値</t>
  </si>
  <si>
    <t>属性能力</t>
  </si>
  <si>
    <t>パッシブ魔法</t>
  </si>
  <si>
    <t>合計</t>
  </si>
  <si>
    <t>【ＤＰ】</t>
  </si>
  <si>
    <t>サブ属性１</t>
  </si>
  <si>
    <t>【ＭＰ】</t>
  </si>
  <si>
    <t>サブ属性２</t>
  </si>
  <si>
    <t>【ＩＶ】</t>
  </si>
  <si>
    <t>サブ属性３</t>
  </si>
  <si>
    <t>【攻撃力】</t>
  </si>
  <si>
    <t>サブ属性４</t>
  </si>
  <si>
    <t>【防御点】</t>
  </si>
  <si>
    <t>自由割振</t>
  </si>
  <si>
    <t>魔法</t>
  </si>
  <si>
    <t>使用</t>
  </si>
  <si>
    <t>分類</t>
  </si>
  <si>
    <t>ＭＰ</t>
  </si>
  <si>
    <t>射程</t>
  </si>
  <si>
    <t>範囲</t>
  </si>
  <si>
    <t>効果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</si>
</sst>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ＭＳ Ｐゴシック"/>
      <family val="2"/>
    </font>
    <font>
      <sz val="10"/>
      <name val="Arial"/>
      <family val="0"/>
    </font>
    <font>
      <b/>
      <sz val="10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0" fillId="3" borderId="1" xfId="0" applyFill="1" applyBorder="1" applyAlignment="1">
      <alignment/>
    </xf>
    <xf numFmtId="164" fontId="2" fillId="2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right"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H17" sqref="H17"/>
    </sheetView>
  </sheetViews>
  <sheetFormatPr defaultColWidth="13.7109375" defaultRowHeight="12"/>
  <cols>
    <col min="1" max="16384" width="12.8515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5" ht="12.75">
      <c r="A4" s="1" t="s">
        <v>3</v>
      </c>
      <c r="B4" s="2"/>
      <c r="C4" s="2"/>
      <c r="D4" s="2"/>
      <c r="E4" s="2"/>
    </row>
    <row r="6" spans="1:11" ht="12.75">
      <c r="A6" s="3" t="s">
        <v>4</v>
      </c>
      <c r="B6" s="1" t="s">
        <v>5</v>
      </c>
      <c r="C6" s="1" t="s">
        <v>6</v>
      </c>
      <c r="D6" s="1" t="s">
        <v>7</v>
      </c>
      <c r="E6" s="1" t="s">
        <v>8</v>
      </c>
      <c r="G6" s="3" t="s">
        <v>9</v>
      </c>
      <c r="H6" s="4" t="s">
        <v>10</v>
      </c>
      <c r="I6" s="4" t="s">
        <v>11</v>
      </c>
      <c r="J6" s="4" t="s">
        <v>12</v>
      </c>
      <c r="K6" s="5" t="s">
        <v>13</v>
      </c>
    </row>
    <row r="7" spans="1:11" ht="12.75">
      <c r="A7" s="4" t="s">
        <v>2</v>
      </c>
      <c r="B7" s="4">
        <f>IF(B3="触",1,IF(B3="粘",2,IF(B3="獣",2,IF(B3="樹",1,IF(B3="魔",1,IF(B3="炎",2,IF(B3="雷",1,IF(B3="地",2,IF(B3="水",1,IF(B3="風",1,IF(B3="剣",2,IF(B3="鋼",2,IF(B3="力",3,IF(B3="技",1,IF(B3="巨",3,0)))))))))))))))</f>
        <v>0</v>
      </c>
      <c r="C7" s="4">
        <f>IF(B3="触",2,IF(B3="獣",2,IF(B3="樹",1,IF(B3="魔",1,IF(B3="闇",1,IF(B3="炎",1,IF(B3="氷",2,IF(B3="雷",2,IF(B3="風",3,IF(B3="剣",2,IF(B3="力",1,IF(B3="技",3,IF(B3="淫",1,IF(B3="美",2,0))))))))))))))</f>
        <v>0</v>
      </c>
      <c r="D7" s="4">
        <f>IF(B3="粘",1,IF(B3="樹",2,IF(B3="魔",1,IF(B3="闇",2,IF(B3="氷",1,IF(B3="雷",1,IF(B3="地",2,IF(B3="水",2,IF(B3="剣",1,IF(B3="鋼",3,IF(B3="巨",1,IF(B3="技",1,IF(B3="智",3,IF(B3="術",2,IF(B3="淫",1,IF(B3="美",2,0))))))))))))))))</f>
        <v>0</v>
      </c>
      <c r="E7" s="4">
        <f>IF(B3="触",2,IF(B3="粘",2,IF(B3="獣",1,IF(B3="樹",1,IF(B3="魔",2,IF(B3="闇",2,IF(B3="炎",2,IF(B3="氷",2,IF(B3="雷",1,IF(B3="地",1,IF(B3="水",2,IF(B3="風",1,IF(B3="巨",1,IF(B3="力",1,IF(B3="智",2,IF(B3="術",3,IF(B3="淫",3,IF(B3="美",1,0))))))))))))))))))</f>
        <v>0</v>
      </c>
      <c r="G7" s="1" t="s">
        <v>14</v>
      </c>
      <c r="H7" s="4">
        <f>IF(B2="ポーン",(B13*3)+5,IF(B2="ルーク",(B13*3)+20,IF(B2="ナイト",(B13*3)+40,IF(B2="ビショップ",(B13*3)+70,IF(B2="キング",(B13*3)+100,"")))))</f>
      </c>
      <c r="I7" s="4">
        <f>(COUNTIF(A16:A20,"巨")*10)</f>
        <v>0</v>
      </c>
      <c r="J7" s="2"/>
      <c r="K7" s="5">
        <f>SUM(H7:J7)</f>
        <v>0</v>
      </c>
    </row>
    <row r="8" spans="1:11" ht="12.75">
      <c r="A8" s="4" t="s">
        <v>15</v>
      </c>
      <c r="B8" s="4">
        <f>IF(B4="触",1,IF(B4="粘",2,IF(B4="獣",2,IF(B4="樹",1,IF(B4="魔",1,IF(B4="炎",2,IF(B4="雷",1,IF(B4="地",2,IF(B4="水",1,IF(B4="風",1,IF(B4="剣",2,IF(B4="鋼",2,IF(B4="力",3,IF(B4="技",1,IF(B4="巨",3,0)))))))))))))))</f>
        <v>0</v>
      </c>
      <c r="C8" s="4">
        <f>IF(B4="触",2,IF(B4="獣",2,IF(B4="樹",1,IF(B4="魔",1,IF(B4="闇",1,IF(B4="炎",1,IF(B4="氷",2,IF(B4="雷",2,IF(B4="風",3,IF(B4="剣",2,IF(B4="力",1,IF(B4="技",3,IF(B4="淫",1,IF(B4="美",2,0))))))))))))))</f>
        <v>0</v>
      </c>
      <c r="D8" s="4">
        <f>IF(B4="粘",1,IF(B4="樹",2,IF(B4="魔",1,IF(B4="闇",2,IF(B4="氷",1,IF(B4="雷",1,IF(B4="地",2,IF(B4="水",2,IF(B4="剣",1,IF(B4="鋼",3,IF(B4="巨",1,IF(B4="技",1,IF(B4="智",3,IF(B4="術",2,IF(B4="淫",1,IF(B4="美",2,0))))))))))))))))</f>
        <v>0</v>
      </c>
      <c r="E8" s="4">
        <f>IF(B4="触",2,IF(B4="粘",2,IF(B4="獣",1,IF(B4="樹",1,IF(B4="魔",2,IF(B4="闇",2,IF(B4="炎",2,IF(B4="氷",2,IF(B4="雷",1,IF(B4="地",1,IF(B4="水",2,IF(B4="風",1,IF(B4="巨",1,IF(B4="力",1,IF(B4="智",2,IF(B4="術",3,IF(B4="淫",3,IF(B4="美",1,0))))))))))))))))))</f>
        <v>0</v>
      </c>
      <c r="G8" s="1" t="s">
        <v>16</v>
      </c>
      <c r="H8" s="4">
        <f>IF(B2="ポーン",MAX(D13:E13),IF(B2="ルーク",MAX(D13:E13),IF(B2="ナイト",MAX(D13:E13)+2,IF(B2="ビショップ",MAX(D13:E13)+4,IF(B2="キング",MAX(D13:E13)+6,"")))))</f>
      </c>
      <c r="I8" s="4">
        <f>(COUNTIF(A16:A20,"地")*1)</f>
        <v>0</v>
      </c>
      <c r="J8" s="2"/>
      <c r="K8" s="5">
        <f>SUM(H8:J8)</f>
        <v>0</v>
      </c>
    </row>
    <row r="9" spans="1:11" ht="12.75">
      <c r="A9" s="4" t="s">
        <v>17</v>
      </c>
      <c r="B9" s="4">
        <f>IF(C4="触",1,IF(C4="粘",2,IF(C4="獣",2,IF(C4="樹",1,IF(C4="魔",1,IF(C4="炎",2,IF(C4="雷",1,IF(C4="地",2,IF(C4="水",1,IF(C4="風",1,IF(C4="剣",2,IF(C4="鋼",2,IF(C4="力",3,IF(C4="技",1,IF(C4="巨",3,0)))))))))))))))</f>
        <v>0</v>
      </c>
      <c r="C9" s="4">
        <f>IF(C4="触",2,IF(C4="獣",2,IF(C4="樹",1,IF(C4="魔",1,IF(C4="闇",1,IF(C4="炎",1,IF(C4="氷",2,IF(C4="雷",2,IF(C4="風",3,IF(C4="剣",2,IF(C4="力",1,IF(C4="技",3,IF(C4="淫",1,IF(C4="美",2,0))))))))))))))</f>
        <v>0</v>
      </c>
      <c r="D9" s="4">
        <f>IF(C4="粘",1,IF(C4="樹",2,IF(C4="魔",1,IF(C4="闇",2,IF(C4="氷",1,IF(C4="雷",1,IF(C4="地",2,IF(C4="水",2,IF(C4="剣",1,IF(C4="鋼",3,IF(C4="巨",1,IF(C4="技",1,IF(C4="智",3,IF(C4="術",2,IF(C4="淫",1,IF(C4="美",2,0))))))))))))))))</f>
        <v>0</v>
      </c>
      <c r="E9" s="4">
        <f>IF(C4="触",2,IF(C4="粘",2,IF(C4="獣",1,IF(C4="樹",1,IF(C4="魔",2,IF(C4="闇",2,IF(C4="炎",2,IF(C4="氷",2,IF(C4="雷",1,IF(C4="地",1,IF(C4="水",2,IF(C4="風",1,IF(C4="巨",1,IF(C4="力",1,IF(C4="智",2,IF(C4="術",3,IF(C4="淫",3,IF(C4="美",1,0))))))))))))))))))</f>
        <v>0</v>
      </c>
      <c r="G9" s="1" t="s">
        <v>18</v>
      </c>
      <c r="H9" s="4">
        <f>IF(B2="","",MAX(C13:D13))</f>
      </c>
      <c r="I9" s="4">
        <f>(COUNTIF(A16:A20,"風")*2)</f>
        <v>0</v>
      </c>
      <c r="J9" s="2"/>
      <c r="K9" s="5">
        <f>SUM(H9:J9)</f>
        <v>0</v>
      </c>
    </row>
    <row r="10" spans="1:11" ht="12.75">
      <c r="A10" s="4" t="s">
        <v>19</v>
      </c>
      <c r="B10" s="4">
        <f>IF(D4="触",1,IF(D4="粘",2,IF(D4="獣",2,IF(D4="樹",1,IF(D4="魔",1,IF(D4="炎",2,IF(D4="雷",1,IF(D4="地",2,IF(D4="水",1,IF(D4="風",1,IF(D4="剣",2,IF(D4="鋼",2,IF(D4="力",3,IF(D4="技",1,IF(D4="巨",3,0)))))))))))))))</f>
        <v>0</v>
      </c>
      <c r="C10" s="4">
        <f>IF(D4="触",2,IF(D4="獣",2,IF(D4="樹",1,IF(D4="魔",1,IF(D4="闇",1,IF(D4="炎",1,IF(D4="氷",2,IF(D4="雷",2,IF(D4="風",3,IF(D4="剣",2,IF(D4="力",1,IF(D4="技",3,IF(D4="淫",1,IF(D4="美",2,0))))))))))))))</f>
        <v>0</v>
      </c>
      <c r="D10" s="4">
        <f>IF(D4="粘",1,IF(D4="樹",2,IF(D4="魔",1,IF(D4="闇",2,IF(D4="氷",1,IF(D4="雷",1,IF(D4="地",2,IF(D4="水",2,IF(D4="剣",1,IF(D4="鋼",3,IF(D4="巨",1,IF(D4="技",1,IF(D4="智",3,IF(D4="術",2,IF(D4="淫",1,IF(D4="美",2,0))))))))))))))))</f>
        <v>0</v>
      </c>
      <c r="E10" s="4">
        <f>IF(D4="触",2,IF(D4="粘",2,IF(D4="獣",1,IF(D4="樹",1,IF(D4="魔",2,IF(D4="闇",2,IF(D4="炎",2,IF(D4="氷",2,IF(D4="雷",1,IF(D4="地",1,IF(D4="水",2,IF(D4="風",1,IF(D4="巨",1,IF(D4="力",1,IF(D4="智",2,IF(D4="術",3,IF(D4="淫",3,IF(D4="美",1,0))))))))))))))))))</f>
        <v>0</v>
      </c>
      <c r="G10" s="1" t="s">
        <v>20</v>
      </c>
      <c r="H10" s="4">
        <f>IF(B2="","",MAX(B13,C13))</f>
      </c>
      <c r="I10" s="4">
        <f>(COUNTIF(A16:A20,"剣")*1)</f>
        <v>0</v>
      </c>
      <c r="J10" s="2"/>
      <c r="K10" s="5">
        <f>SUM(H10:J10)</f>
        <v>0</v>
      </c>
    </row>
    <row r="11" spans="1:11" ht="12.75">
      <c r="A11" s="4" t="s">
        <v>21</v>
      </c>
      <c r="B11" s="4">
        <f>IF(E4="触",1,IF(E4="粘",2,IF(E4="獣",2,IF(E4="樹",1,IF(E4="魔",1,IF(E4="炎",2,IF(E4="雷",1,IF(E4="地",2,IF(E4="水",1,IF(E4="風",1,IF(E4="剣",2,IF(E4="鋼",2,IF(E4="力",3,IF(E4="技",1,IF(E4="巨",3,0)))))))))))))))</f>
        <v>0</v>
      </c>
      <c r="C11" s="4">
        <f>IF(E4="触",2,IF(E4="獣",2,IF(E4="樹",1,IF(E4="魔",1,IF(E4="闇",1,IF(E4="炎",1,IF(E4="氷",2,IF(E4="雷",2,IF(E4="風",3,IF(E4="剣",2,IF(E4="力",1,IF(E4="技",3,IF(E4="淫",1,IF(E4="美",2,0))))))))))))))</f>
        <v>0</v>
      </c>
      <c r="D11" s="4">
        <f>IF(E4="粘",1,IF(E4="樹",2,IF(E4="魔",1,IF(E4="闇",2,IF(E4="氷",1,IF(E4="雷",1,IF(E4="地",2,IF(E4="水",2,IF(E4="剣",1,IF(E4="鋼",3,IF(E4="巨",1,IF(E4="技",1,IF(E4="智",3,IF(E4="術",2,IF(E4="淫",1,IF(E4="美",2,0))))))))))))))))</f>
        <v>0</v>
      </c>
      <c r="E11" s="4">
        <f>IF(E4="触",2,IF(E4="粘",2,IF(E4="獣",1,IF(E4="樹",1,IF(E4="魔",2,IF(E4="闇",2,IF(E4="炎",2,IF(E4="氷",2,IF(E4="雷",1,IF(E4="地",1,IF(E4="水",2,IF(E4="風",1,IF(E4="巨",1,IF(E4="力",1,IF(E4="智",2,IF(E4="術",3,IF(E4="淫",3,IF(E4="美",1,0))))))))))))))))))</f>
        <v>0</v>
      </c>
      <c r="G11" s="1" t="s">
        <v>22</v>
      </c>
      <c r="H11" s="4">
        <f>IF(B2="ポーン",0,IF(B2="ルーク",2,IF(B2="ナイト",4,IF(B2="ビショップ",5,IF(B2="キング",6,"")))))</f>
      </c>
      <c r="I11" s="4">
        <f>(COUNTIF(A16:A20,"鋼")*1)</f>
        <v>0</v>
      </c>
      <c r="J11" s="2"/>
      <c r="K11" s="5">
        <f>SUM(H11:J11)</f>
        <v>0</v>
      </c>
    </row>
    <row r="12" spans="1:5" ht="12.75">
      <c r="A12" s="4" t="s">
        <v>23</v>
      </c>
      <c r="B12" s="2"/>
      <c r="C12" s="2"/>
      <c r="D12" s="2"/>
      <c r="E12" s="2"/>
    </row>
    <row r="13" spans="1:5" ht="12.75">
      <c r="A13" s="6" t="s">
        <v>13</v>
      </c>
      <c r="B13" s="7">
        <f>IF(B2="ポーン",MIN(6,SUM(B7:B12)),IF(B2="ルーク",MIN(8,SUM(B7:B12)),IF(B2="ナイト",MIN(10,SUM(B4:B12)),IF(B2="ビショップ",MIN(12,SUM(B4:B12)),IF(B2="キング",MIN(12,SUM(B4:B12)),"")))))</f>
      </c>
      <c r="C13" s="7">
        <f>IF(B2="ポーン",MIN(6,SUM(C7:C12)),IF(B2="ルーク",MIN(8,SUM(C7:C12)),IF(B2="ナイト",MIN(10,SUM(C4:C12)),IF(B2="ビショップ",MIN(12,SUM(C4:C12)),IF(B2="キング",MIN(12,SUM(C4:C12)),"")))))</f>
      </c>
      <c r="D13" s="7">
        <f>IF(B2="ポーン",MIN(6,SUM(D7:D12)),IF(B2="ルーク",MIN(8,SUM(D7:D12)),IF(B2="ナイト",MIN(10,SUM(D4:D12)),IF(B2="ビショップ",MIN(12,SUM(D4:D12)),IF(B2="キング",MIN(12,SUM(D4:D12)),"")))))</f>
      </c>
      <c r="E13" s="7">
        <f>IF(B2="ポーン",MIN(6,SUM(E7:E12)),IF(B2="ルーク",MIN(8,SUM(E7:E12)),IF(B2="ナイト",MIN(10,SUM(E4:E12)),IF(B2="ビショップ",MIN(12,SUM(E4:E12)),IF(B2="キング",MIN(12,SUM(E4:E12)),"")))))</f>
      </c>
    </row>
    <row r="15" spans="1:2" ht="12.75">
      <c r="A15" s="1" t="s">
        <v>11</v>
      </c>
      <c r="B15" s="8"/>
    </row>
    <row r="16" spans="1:6" ht="12.75">
      <c r="A16" s="4">
        <f>IF(B3="","",B3)</f>
      </c>
      <c r="B16" s="9">
        <f>IF(A16="触","[雷]被ダメージ+5、[炎]被ダメージ-5",IF(A16="粘","[氷]被ダメージ+5、[雷]被ダメージ-5",IF(A16="獣","[炎]被ダメージ+5、[氷]被ダメージ-5",IF(A16="樹","[炎]被ダメージ+5、[氷]被ダメージ-5",IF(A16="闇","[闇]属性魔法の消費ＭＰ-1",IF(A16="炎","[炎]属性魔法の消費ＭＰ-1",IF(A16="氷","[氷]属性魔法の消費ＭＰ-1",IF(A16="雷","[雷]属性魔法の消費ＭＰ-1",IF(A16="地","【ＭＰ】+1",IF(A16="水","【ＭＰ】+1",IF(A16="風","【ＩＶ】+2",IF(A16="剣","【攻撃力】+1",IF(A16="鋼","【防御点】+1",IF(A16="巨","【ＤＰ】+5",IF(A16="力","【体力】依存の魔法の消費ＭＰ-1",IF(A16="技","【運動力】依存の魔法の消費ＭＰ-1",IF(A16="智","【知力】依存の魔法の消費ＭＰ-1",IF(A16="術","【魔力】依存の魔法の消費ＭＰ-1",IF(A16="淫","淫毒系魔法の消費ＭＰ-1",IF(A16="美","《人間擬態》自動習得",""))))))))))))))))))))</f>
      </c>
      <c r="C16" s="9"/>
      <c r="D16" s="9"/>
      <c r="E16" s="9"/>
      <c r="F16" s="9"/>
    </row>
    <row r="17" spans="1:6" ht="12.75">
      <c r="A17" s="4">
        <f>IF(B4="","",B4)</f>
      </c>
      <c r="B17" s="9">
        <f>IF(A17="触","[雷]被ダメージ+5、[炎]被ダメージ-5",IF(A17="粘","[氷]被ダメージ+5、[雷]被ダメージ-5",IF(A17="獣","[炎]被ダメージ+5、[氷]被ダメージ-5",IF(A17="樹","[炎]被ダメージ+5、[氷]被ダメージ-5",IF(A17="闇","[闇]属性魔法の消費ＭＰ-1",IF(A17="炎","[炎]属性魔法の消費ＭＰ-1",IF(A17="氷","[氷]属性魔法の消費ＭＰ-1",IF(A17="雷","[雷]属性魔法の消費ＭＰ-1",IF(A17="地","【ＭＰ】+1",IF(A17="水","【ＭＰ】+1",IF(A17="風","【ＩＶ】+2",IF(A17="剣","【攻撃力】+1",IF(A17="鋼","【防御点】+1",IF(A17="巨","【ＤＰ】+5",IF(A17="力","【体力】依存の魔法の消費ＭＰ-1",IF(A17="技","【運動力】依存の魔法の消費ＭＰ-1",IF(A17="智","【知力】依存の魔法の消費ＭＰ-1",IF(A17="術","【魔力】依存の魔法の消費ＭＰ-1",IF(A17="淫","淫毒系魔法の消費ＭＰ-1",IF(A17="美","《人間擬態》自動習得",""))))))))))))))))))))</f>
      </c>
      <c r="C17" s="9"/>
      <c r="D17" s="9"/>
      <c r="E17" s="9"/>
      <c r="F17" s="9"/>
    </row>
    <row r="18" spans="1:6" ht="12.75">
      <c r="A18" s="4">
        <f>IF(C4="","",C4)</f>
      </c>
      <c r="B18" s="9">
        <f>IF(A18="触","[雷]被ダメージ+5、[炎]被ダメージ-5",IF(A18="粘","[氷]被ダメージ+5、[雷]被ダメージ-5",IF(A18="獣","[炎]被ダメージ+5、[氷]被ダメージ-5",IF(A18="樹","[炎]被ダメージ+5、[氷]被ダメージ-5",IF(A18="闇","[闇]属性魔法の消費ＭＰ-1",IF(A18="炎","[炎]属性魔法の消費ＭＰ-1",IF(A18="氷","[氷]属性魔法の消費ＭＰ-1",IF(A18="雷","[雷]属性魔法の消費ＭＰ-1",IF(A18="地","【ＭＰ】+1",IF(A18="水","【ＭＰ】+1",IF(A18="風","【ＩＶ】+2",IF(A18="剣","【攻撃力】+1",IF(A18="鋼","【防御点】+1",IF(A18="巨","【ＤＰ】+5",IF(A18="力","【体力】依存の魔法の消費ＭＰ-1",IF(A18="技","【運動力】依存の魔法の消費ＭＰ-1",IF(A18="智","【知力】依存の魔法の消費ＭＰ-1",IF(A18="術","【魔力】依存の魔法の消費ＭＰ-1",IF(A18="淫","淫毒系魔法の消費ＭＰ-1",IF(A18="美","《人間擬態》自動習得",""))))))))))))))))))))</f>
      </c>
      <c r="C18" s="9"/>
      <c r="D18" s="9"/>
      <c r="E18" s="9"/>
      <c r="F18" s="9"/>
    </row>
    <row r="19" spans="1:6" ht="12.75">
      <c r="A19" s="4">
        <f>IF(D4="","",D4)</f>
      </c>
      <c r="B19" s="9">
        <f>IF(A19="触","[雷]被ダメージ+5、[炎]被ダメージ-5",IF(A19="粘","[氷]被ダメージ+5、[雷]被ダメージ-5",IF(A19="獣","[炎]被ダメージ+5、[氷]被ダメージ-5",IF(A19="樹","[炎]被ダメージ+5、[氷]被ダメージ-5",IF(A19="闇","[闇]属性魔法の消費ＭＰ-1",IF(A19="炎","[炎]属性魔法の消費ＭＰ-1",IF(A19="氷","[氷]属性魔法の消費ＭＰ-1",IF(A19="雷","[雷]属性魔法の消費ＭＰ-1",IF(A19="地","【ＭＰ】+1",IF(A19="水","【ＭＰ】+1",IF(A19="風","【ＩＶ】+2",IF(A19="剣","【攻撃力】+1",IF(A19="鋼","【防御点】+1",IF(A19="巨","【ＤＰ】+5",IF(A19="力","【体力】依存の魔法の消費ＭＰ-1",IF(A19="技","【運動力】依存の魔法の消費ＭＰ-1",IF(A19="智","【知力】依存の魔法の消費ＭＰ-1",IF(A19="術","【魔力】依存の魔法の消費ＭＰ-1",IF(A19="淫","淫毒系魔法の消費ＭＰ-1",IF(A19="美","《人間擬態》自動習得",""))))))))))))))))))))</f>
      </c>
      <c r="C19" s="9"/>
      <c r="D19" s="9"/>
      <c r="E19" s="9"/>
      <c r="F19" s="9"/>
    </row>
    <row r="20" spans="1:6" ht="12.75">
      <c r="A20" s="4">
        <f>IF(E4="","",E4)</f>
      </c>
      <c r="B20" s="9">
        <f>IF(A20="触","[雷]被ダメージ+5、[炎]被ダメージ-5",IF(A20="粘","[氷]被ダメージ+5、[雷]被ダメージ-5",IF(A20="獣","[炎]被ダメージ+5、[氷]被ダメージ-5",IF(A20="樹","[炎]被ダメージ+5、[氷]被ダメージ-5",IF(A20="闇","[闇]属性魔法の消費ＭＰ-1",IF(A20="炎","[炎]属性魔法の消費ＭＰ-1",IF(A20="氷","[氷]属性魔法の消費ＭＰ-1",IF(A20="雷","[雷]属性魔法の消費ＭＰ-1",IF(A20="地","【ＭＰ】+1",IF(A20="水","【ＭＰ】+1",IF(A20="風","【ＩＶ】+2",IF(A20="剣","【攻撃力】+1",IF(A20="鋼","【防御点】+1",IF(A20="巨","【ＤＰ】+5",IF(A20="力","【体力】依存の魔法の消費ＭＰ-1",IF(A20="技","【運動力】依存の魔法の消費ＭＰ-1",IF(A20="智","【知力】依存の魔法の消費ＭＰ-1",IF(A20="術","【魔力】依存の魔法の消費ＭＰ-1",IF(A20="淫","淫毒系魔法の消費ＭＰ-1",IF(A20="美","《人間擬態》自動習得",""))))))))))))))))))))</f>
      </c>
      <c r="C20" s="9"/>
      <c r="D20" s="9"/>
      <c r="E20" s="9"/>
      <c r="F20" s="9"/>
    </row>
    <row r="22" spans="1:11" ht="12.75">
      <c r="A22" s="1" t="s">
        <v>24</v>
      </c>
      <c r="B22" s="1"/>
      <c r="C22" s="1" t="s">
        <v>25</v>
      </c>
      <c r="D22" s="1" t="s">
        <v>26</v>
      </c>
      <c r="E22" s="1" t="s">
        <v>27</v>
      </c>
      <c r="F22" s="1" t="s">
        <v>28</v>
      </c>
      <c r="G22" s="1" t="s">
        <v>29</v>
      </c>
      <c r="H22" s="1" t="s">
        <v>30</v>
      </c>
      <c r="I22" s="1"/>
      <c r="J22" s="1"/>
      <c r="K22" s="1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28">
    <mergeCell ref="B1:F1"/>
    <mergeCell ref="B16:F16"/>
    <mergeCell ref="B17:F17"/>
    <mergeCell ref="B18:F18"/>
    <mergeCell ref="B19:F19"/>
    <mergeCell ref="B20:F20"/>
    <mergeCell ref="A22:B22"/>
    <mergeCell ref="H22:K22"/>
    <mergeCell ref="A23:B23"/>
    <mergeCell ref="H23:K23"/>
    <mergeCell ref="A24:B24"/>
    <mergeCell ref="H24:K24"/>
    <mergeCell ref="A25:B25"/>
    <mergeCell ref="H25:K25"/>
    <mergeCell ref="A26:B26"/>
    <mergeCell ref="H26:K26"/>
    <mergeCell ref="A27:B27"/>
    <mergeCell ref="H27:K27"/>
    <mergeCell ref="A28:B28"/>
    <mergeCell ref="H28:K28"/>
    <mergeCell ref="A29:B29"/>
    <mergeCell ref="H29:K29"/>
    <mergeCell ref="A30:B30"/>
    <mergeCell ref="H30:K30"/>
    <mergeCell ref="A31:B31"/>
    <mergeCell ref="H31:K31"/>
    <mergeCell ref="A32:B32"/>
    <mergeCell ref="H32:K32"/>
  </mergeCells>
  <dataValidations count="3">
    <dataValidation type="list" operator="equal" sqref="B2">
      <formula1>"ポーン,ルーク,ナイト,ビショップ,キング"</formula1>
    </dataValidation>
    <dataValidation type="list" operator="equal" allowBlank="1" sqref="B3">
      <formula1>"触,粘,獣,樹,魔"</formula1>
    </dataValidation>
    <dataValidation type="list" operator="equal" allowBlank="1" sqref="B4:E4">
      <formula1>"触,粘,獣,樹,魔,闇,炎,氷,雷,地,水,風,剣,鋼,巨,力,技,智,術,淫,美"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Masahiro Nakamura</dc:creator>
  <cp:keywords/>
  <dc:description/>
  <cp:lastModifiedBy>Masahiro Nakamura</cp:lastModifiedBy>
  <cp:lastPrinted>1601-01-01T15:00:00Z</cp:lastPrinted>
  <dcterms:created xsi:type="dcterms:W3CDTF">2008-06-07T06:07:13Z</dcterms:created>
  <dcterms:modified xsi:type="dcterms:W3CDTF">2008-06-07T09:04:01Z</dcterms:modified>
  <cp:category/>
  <cp:version/>
  <cp:contentType/>
  <cp:contentStatus/>
  <cp:revision>20</cp:revision>
</cp:coreProperties>
</file>